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rks" sheetId="1" r:id="rId1"/>
    <sheet name="Summary" sheetId="2" r:id="rId2"/>
  </sheets>
  <calcPr calcId="124519" fullCalcOnLoad="1"/>
</workbook>
</file>

<file path=xl/sharedStrings.xml><?xml version="1.0" encoding="utf-8"?>
<sst xmlns="http://schemas.openxmlformats.org/spreadsheetml/2006/main" count="86" uniqueCount="68">
  <si>
    <t>Rank</t>
  </si>
  <si>
    <t>Student</t>
  </si>
  <si>
    <t>Adm. no.</t>
  </si>
  <si>
    <t>Batch</t>
  </si>
  <si>
    <t>Physics (/180)</t>
  </si>
  <si>
    <t>Chemistry (/180)</t>
  </si>
  <si>
    <t>Biology (/360)</t>
  </si>
  <si>
    <t>Total (/720)</t>
  </si>
  <si>
    <t>Percent</t>
  </si>
  <si>
    <t>Anjali Suresh</t>
  </si>
  <si>
    <t>TNA-2026-0142</t>
  </si>
  <si>
    <t>NEET LT A</t>
  </si>
  <si>
    <t>Mohammed Irfan</t>
  </si>
  <si>
    <t>TNA-2025-0311</t>
  </si>
  <si>
    <t>NEET Repeaters</t>
  </si>
  <si>
    <t>Divya Lakshmi</t>
  </si>
  <si>
    <t>TNA-2026-0118</t>
  </si>
  <si>
    <t>Rahul Krishnan</t>
  </si>
  <si>
    <t>TNA-2026-0207</t>
  </si>
  <si>
    <t>NEET LT B</t>
  </si>
  <si>
    <t>Harini Venkat</t>
  </si>
  <si>
    <t>TNA-2026-0131</t>
  </si>
  <si>
    <t>Abishek Paul</t>
  </si>
  <si>
    <t>TNA-2026-0225</t>
  </si>
  <si>
    <t>Nithya Joseph</t>
  </si>
  <si>
    <t>TNA-2026-0127</t>
  </si>
  <si>
    <t>Sanjay Ganesh</t>
  </si>
  <si>
    <t>TNA-2025-0322</t>
  </si>
  <si>
    <t>Fathima Nasrin</t>
  </si>
  <si>
    <t>TNA-2026-0139</t>
  </si>
  <si>
    <t>Gokul Raj</t>
  </si>
  <si>
    <t>TNA-2026-0233</t>
  </si>
  <si>
    <t>Swetha Prabhu</t>
  </si>
  <si>
    <t>TNA-2026-0145</t>
  </si>
  <si>
    <t>Vishnu Narayan</t>
  </si>
  <si>
    <t>TNA-2025-0330</t>
  </si>
  <si>
    <t>Aswin Vijay</t>
  </si>
  <si>
    <t>TNA-2026-0412</t>
  </si>
  <si>
    <t>Integrated XII SJ</t>
  </si>
  <si>
    <t>Meera Pillai</t>
  </si>
  <si>
    <t>TNA-2026-0151</t>
  </si>
  <si>
    <t>Joel Samuel</t>
  </si>
  <si>
    <t>TNA-2026-0241</t>
  </si>
  <si>
    <t>Lekha Anand</t>
  </si>
  <si>
    <t>TNA-2026-0156</t>
  </si>
  <si>
    <t>Pranav Menon</t>
  </si>
  <si>
    <t>TNA-2026-0248</t>
  </si>
  <si>
    <t>Kavin R.</t>
  </si>
  <si>
    <t>TNA-2025-0349</t>
  </si>
  <si>
    <t>Kavya Murugan</t>
  </si>
  <si>
    <t>TNA-2026-0219</t>
  </si>
  <si>
    <t>Ritu Thomas</t>
  </si>
  <si>
    <t>TNA-2026-0252</t>
  </si>
  <si>
    <t>Average</t>
  </si>
  <si>
    <t>Highest</t>
  </si>
  <si>
    <t>Full mock test 6 — summary (sample of 20 students)</t>
  </si>
  <si>
    <t>NEET pattern · 720 marks · held Sat 27 Sep 2026 · results published Mon 5 Oct 2026</t>
  </si>
  <si>
    <t>Subject</t>
  </si>
  <si>
    <t>Maximum</t>
  </si>
  <si>
    <t>Lowest</t>
  </si>
  <si>
    <t>Average %</t>
  </si>
  <si>
    <t>Physics</t>
  </si>
  <si>
    <t>Chemistry</t>
  </si>
  <si>
    <t>Biology</t>
  </si>
  <si>
    <t>Total</t>
  </si>
  <si>
    <t>Students in this sheet</t>
  </si>
  <si>
    <t>Scored 600 or more</t>
  </si>
  <si>
    <t>Scored below 450</t>
  </si>
</sst>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4">
    <font>
      <sz val="11"/>
      <color theme="1"/>
      <name val="Calibri"/>
      <family val="2"/>
      <scheme val="minor"/>
    </font>
    <font>
      <b/>
      <sz val="11"/>
      <color rgb="FF0B2545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B254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EFE7"/>
        <bgColor indexed="64"/>
      </patternFill>
    </fill>
  </fills>
  <borders count="3">
    <border>
      <left/>
      <right/>
      <top/>
      <bottom/>
      <diagonal/>
    </border>
    <border>
      <left style="thin">
        <color rgb="FFD9D2C5"/>
      </left>
      <right style="thin">
        <color rgb="FFD9D2C5"/>
      </right>
      <top style="thin">
        <color rgb="FFD9D2C5"/>
      </top>
      <bottom style="thin">
        <color rgb="FFD9D2C5"/>
      </bottom>
      <diagonal/>
    </border>
    <border>
      <left style="thin">
        <color rgb="FFE6E1D8"/>
      </left>
      <right style="thin">
        <color rgb="FFE6E1D8"/>
      </right>
      <top style="thin">
        <color rgb="FFE6E1D8"/>
      </top>
      <bottom style="thin">
        <color rgb="FFE6E1D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top" wrapText="1"/>
    </xf>
    <xf numFmtId="1" fontId="0" fillId="0" borderId="2" xfId="0" applyNumberFormat="1" applyBorder="1"/>
    <xf numFmtId="0" fontId="0" fillId="0" borderId="2" xfId="0" applyBorder="1"/>
    <xf numFmtId="164" fontId="0" fillId="0" borderId="2" xfId="0" applyNumberFormat="1" applyBorder="1"/>
    <xf numFmtId="0" fontId="2" fillId="0" borderId="2" xfId="0" applyFont="1" applyBorder="1"/>
    <xf numFmtId="165" fontId="2" fillId="0" borderId="2" xfId="0" applyNumberFormat="1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6.7109375" customWidth="1"/>
    <col min="2" max="2" width="18.7109375" customWidth="1"/>
    <col min="3" max="3" width="15.7109375" customWidth="1"/>
    <col min="4" max="4" width="17.7109375" customWidth="1"/>
    <col min="5" max="9" width="1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f>RANK(H2,$H$2:$H$21)</f>
        <v>1</v>
      </c>
      <c r="B2" s="3" t="s">
        <v>9</v>
      </c>
      <c r="C2" s="3" t="s">
        <v>10</v>
      </c>
      <c r="D2" s="3" t="s">
        <v>11</v>
      </c>
      <c r="E2" s="2">
        <v>162</v>
      </c>
      <c r="F2" s="2">
        <v>171</v>
      </c>
      <c r="G2" s="2">
        <v>355</v>
      </c>
      <c r="H2" s="2">
        <f>SUM(E2:G2)</f>
        <v>688</v>
      </c>
      <c r="I2" s="4">
        <f>H2/720</f>
        <v>0.9555555555555556</v>
      </c>
    </row>
    <row r="3" spans="1:9">
      <c r="A3" s="2">
        <f>RANK(H3,$H$2:$H$21)</f>
        <v>2</v>
      </c>
      <c r="B3" s="3" t="s">
        <v>12</v>
      </c>
      <c r="C3" s="3" t="s">
        <v>13</v>
      </c>
      <c r="D3" s="3" t="s">
        <v>14</v>
      </c>
      <c r="E3" s="2">
        <v>158</v>
      </c>
      <c r="F3" s="2">
        <v>165</v>
      </c>
      <c r="G3" s="2">
        <v>348</v>
      </c>
      <c r="H3" s="2">
        <f>SUM(E3:G3)</f>
        <v>671</v>
      </c>
      <c r="I3" s="4">
        <f>H3/720</f>
        <v>0.9319444444444445</v>
      </c>
    </row>
    <row r="4" spans="1:9">
      <c r="A4" s="2">
        <f>RANK(H4,$H$2:$H$21)</f>
        <v>3</v>
      </c>
      <c r="B4" s="3" t="s">
        <v>15</v>
      </c>
      <c r="C4" s="3" t="s">
        <v>16</v>
      </c>
      <c r="D4" s="3" t="s">
        <v>11</v>
      </c>
      <c r="E4" s="2">
        <v>150</v>
      </c>
      <c r="F4" s="2">
        <v>168</v>
      </c>
      <c r="G4" s="2">
        <v>346</v>
      </c>
      <c r="H4" s="2">
        <f>SUM(E4:G4)</f>
        <v>664</v>
      </c>
      <c r="I4" s="4">
        <f>H4/720</f>
        <v>0.9222222222222223</v>
      </c>
    </row>
    <row r="5" spans="1:9">
      <c r="A5" s="2">
        <f>RANK(H5,$H$2:$H$21)</f>
        <v>3</v>
      </c>
      <c r="B5" s="3" t="s">
        <v>17</v>
      </c>
      <c r="C5" s="3" t="s">
        <v>18</v>
      </c>
      <c r="D5" s="3" t="s">
        <v>19</v>
      </c>
      <c r="E5" s="2">
        <v>156</v>
      </c>
      <c r="F5" s="2">
        <v>160</v>
      </c>
      <c r="G5" s="2">
        <v>348</v>
      </c>
      <c r="H5" s="2">
        <f>SUM(E5:G5)</f>
        <v>664</v>
      </c>
      <c r="I5" s="4">
        <f>H5/720</f>
        <v>0.9222222222222223</v>
      </c>
    </row>
    <row r="6" spans="1:9">
      <c r="A6" s="2">
        <f>RANK(H6,$H$2:$H$21)</f>
        <v>5</v>
      </c>
      <c r="B6" s="3" t="s">
        <v>20</v>
      </c>
      <c r="C6" s="3" t="s">
        <v>21</v>
      </c>
      <c r="D6" s="3" t="s">
        <v>11</v>
      </c>
      <c r="E6" s="2">
        <v>141</v>
      </c>
      <c r="F6" s="2">
        <v>152</v>
      </c>
      <c r="G6" s="2">
        <v>338</v>
      </c>
      <c r="H6" s="2">
        <f>SUM(E6:G6)</f>
        <v>631</v>
      </c>
      <c r="I6" s="4">
        <f>H6/720</f>
        <v>0.8763888888888889</v>
      </c>
    </row>
    <row r="7" spans="1:9">
      <c r="A7" s="2">
        <f>RANK(H7,$H$2:$H$21)</f>
        <v>6</v>
      </c>
      <c r="B7" s="3" t="s">
        <v>22</v>
      </c>
      <c r="C7" s="3" t="s">
        <v>23</v>
      </c>
      <c r="D7" s="3" t="s">
        <v>19</v>
      </c>
      <c r="E7" s="2">
        <v>138</v>
      </c>
      <c r="F7" s="2">
        <v>149</v>
      </c>
      <c r="G7" s="2">
        <v>330</v>
      </c>
      <c r="H7" s="2">
        <f>SUM(E7:G7)</f>
        <v>617</v>
      </c>
      <c r="I7" s="4">
        <f>H7/720</f>
        <v>0.8569444444444444</v>
      </c>
    </row>
    <row r="8" spans="1:9">
      <c r="A8" s="2">
        <f>RANK(H8,$H$2:$H$21)</f>
        <v>7</v>
      </c>
      <c r="B8" s="3" t="s">
        <v>24</v>
      </c>
      <c r="C8" s="3" t="s">
        <v>25</v>
      </c>
      <c r="D8" s="3" t="s">
        <v>11</v>
      </c>
      <c r="E8" s="2">
        <v>129</v>
      </c>
      <c r="F8" s="2">
        <v>146</v>
      </c>
      <c r="G8" s="2">
        <v>333</v>
      </c>
      <c r="H8" s="2">
        <f>SUM(E8:G8)</f>
        <v>608</v>
      </c>
      <c r="I8" s="4">
        <f>H8/720</f>
        <v>0.8444444444444444</v>
      </c>
    </row>
    <row r="9" spans="1:9">
      <c r="A9" s="2">
        <f>RANK(H9,$H$2:$H$21)</f>
        <v>8</v>
      </c>
      <c r="B9" s="3" t="s">
        <v>26</v>
      </c>
      <c r="C9" s="3" t="s">
        <v>27</v>
      </c>
      <c r="D9" s="3" t="s">
        <v>14</v>
      </c>
      <c r="E9" s="2">
        <v>133</v>
      </c>
      <c r="F9" s="2">
        <v>140</v>
      </c>
      <c r="G9" s="2">
        <v>322</v>
      </c>
      <c r="H9" s="2">
        <f>SUM(E9:G9)</f>
        <v>595</v>
      </c>
      <c r="I9" s="4">
        <f>H9/720</f>
        <v>0.8263888888888888</v>
      </c>
    </row>
    <row r="10" spans="1:9">
      <c r="A10" s="2">
        <f>RANK(H10,$H$2:$H$21)</f>
        <v>9</v>
      </c>
      <c r="B10" s="3" t="s">
        <v>28</v>
      </c>
      <c r="C10" s="3" t="s">
        <v>29</v>
      </c>
      <c r="D10" s="3" t="s">
        <v>11</v>
      </c>
      <c r="E10" s="2">
        <v>120</v>
      </c>
      <c r="F10" s="2">
        <v>138</v>
      </c>
      <c r="G10" s="2">
        <v>326</v>
      </c>
      <c r="H10" s="2">
        <f>SUM(E10:G10)</f>
        <v>584</v>
      </c>
      <c r="I10" s="4">
        <f>H10/720</f>
        <v>0.8111111111111111</v>
      </c>
    </row>
    <row r="11" spans="1:9">
      <c r="A11" s="2">
        <f>RANK(H11,$H$2:$H$21)</f>
        <v>10</v>
      </c>
      <c r="B11" s="3" t="s">
        <v>30</v>
      </c>
      <c r="C11" s="3" t="s">
        <v>31</v>
      </c>
      <c r="D11" s="3" t="s">
        <v>19</v>
      </c>
      <c r="E11" s="2">
        <v>126</v>
      </c>
      <c r="F11" s="2">
        <v>128</v>
      </c>
      <c r="G11" s="2">
        <v>310</v>
      </c>
      <c r="H11" s="2">
        <f>SUM(E11:G11)</f>
        <v>564</v>
      </c>
      <c r="I11" s="4">
        <f>H11/720</f>
        <v>0.7833333333333333</v>
      </c>
    </row>
    <row r="12" spans="1:9">
      <c r="A12" s="2">
        <f>RANK(H12,$H$2:$H$21)</f>
        <v>11</v>
      </c>
      <c r="B12" s="3" t="s">
        <v>32</v>
      </c>
      <c r="C12" s="3" t="s">
        <v>33</v>
      </c>
      <c r="D12" s="3" t="s">
        <v>11</v>
      </c>
      <c r="E12" s="2">
        <v>112</v>
      </c>
      <c r="F12" s="2">
        <v>131</v>
      </c>
      <c r="G12" s="2">
        <v>315</v>
      </c>
      <c r="H12" s="2">
        <f>SUM(E12:G12)</f>
        <v>558</v>
      </c>
      <c r="I12" s="4">
        <f>H12/720</f>
        <v>0.775</v>
      </c>
    </row>
    <row r="13" spans="1:9">
      <c r="A13" s="2">
        <f>RANK(H13,$H$2:$H$21)</f>
        <v>12</v>
      </c>
      <c r="B13" s="3" t="s">
        <v>34</v>
      </c>
      <c r="C13" s="3" t="s">
        <v>35</v>
      </c>
      <c r="D13" s="3" t="s">
        <v>14</v>
      </c>
      <c r="E13" s="2">
        <v>118</v>
      </c>
      <c r="F13" s="2">
        <v>120</v>
      </c>
      <c r="G13" s="2">
        <v>301</v>
      </c>
      <c r="H13" s="2">
        <f>SUM(E13:G13)</f>
        <v>539</v>
      </c>
      <c r="I13" s="4">
        <f>H13/720</f>
        <v>0.7486111111111111</v>
      </c>
    </row>
    <row r="14" spans="1:9">
      <c r="A14" s="2">
        <f>RANK(H14,$H$2:$H$21)</f>
        <v>13</v>
      </c>
      <c r="B14" s="3" t="s">
        <v>36</v>
      </c>
      <c r="C14" s="3" t="s">
        <v>37</v>
      </c>
      <c r="D14" s="3" t="s">
        <v>38</v>
      </c>
      <c r="E14" s="2">
        <v>98</v>
      </c>
      <c r="F14" s="2">
        <v>116</v>
      </c>
      <c r="G14" s="2">
        <v>298</v>
      </c>
      <c r="H14" s="2">
        <f>SUM(E14:G14)</f>
        <v>512</v>
      </c>
      <c r="I14" s="4">
        <f>H14/720</f>
        <v>0.7111111111111111</v>
      </c>
    </row>
    <row r="15" spans="1:9">
      <c r="A15" s="2">
        <f>RANK(H15,$H$2:$H$21)</f>
        <v>14</v>
      </c>
      <c r="B15" s="3" t="s">
        <v>39</v>
      </c>
      <c r="C15" s="3" t="s">
        <v>40</v>
      </c>
      <c r="D15" s="3" t="s">
        <v>11</v>
      </c>
      <c r="E15" s="2">
        <v>101</v>
      </c>
      <c r="F15" s="2">
        <v>108</v>
      </c>
      <c r="G15" s="2">
        <v>290</v>
      </c>
      <c r="H15" s="2">
        <f>SUM(E15:G15)</f>
        <v>499</v>
      </c>
      <c r="I15" s="4">
        <f>H15/720</f>
        <v>0.6930555555555555</v>
      </c>
    </row>
    <row r="16" spans="1:9">
      <c r="A16" s="2">
        <f>RANK(H16,$H$2:$H$21)</f>
        <v>15</v>
      </c>
      <c r="B16" s="3" t="s">
        <v>41</v>
      </c>
      <c r="C16" s="3" t="s">
        <v>42</v>
      </c>
      <c r="D16" s="3" t="s">
        <v>19</v>
      </c>
      <c r="E16" s="2">
        <v>92</v>
      </c>
      <c r="F16" s="2">
        <v>104</v>
      </c>
      <c r="G16" s="2">
        <v>284</v>
      </c>
      <c r="H16" s="2">
        <f>SUM(E16:G16)</f>
        <v>480</v>
      </c>
      <c r="I16" s="4">
        <f>H16/720</f>
        <v>0.6666666666666666</v>
      </c>
    </row>
    <row r="17" spans="1:9">
      <c r="A17" s="2">
        <f>RANK(H17,$H$2:$H$21)</f>
        <v>16</v>
      </c>
      <c r="B17" s="3" t="s">
        <v>43</v>
      </c>
      <c r="C17" s="3" t="s">
        <v>44</v>
      </c>
      <c r="D17" s="3" t="s">
        <v>11</v>
      </c>
      <c r="E17" s="2">
        <v>88</v>
      </c>
      <c r="F17" s="2">
        <v>97</v>
      </c>
      <c r="G17" s="2">
        <v>276</v>
      </c>
      <c r="H17" s="2">
        <f>SUM(E17:G17)</f>
        <v>461</v>
      </c>
      <c r="I17" s="4">
        <f>H17/720</f>
        <v>0.6402777777777777</v>
      </c>
    </row>
    <row r="18" spans="1:9">
      <c r="A18" s="2">
        <f>RANK(H18,$H$2:$H$21)</f>
        <v>17</v>
      </c>
      <c r="B18" s="3" t="s">
        <v>45</v>
      </c>
      <c r="C18" s="3" t="s">
        <v>46</v>
      </c>
      <c r="D18" s="3" t="s">
        <v>19</v>
      </c>
      <c r="E18" s="2">
        <v>84</v>
      </c>
      <c r="F18" s="2">
        <v>92</v>
      </c>
      <c r="G18" s="2">
        <v>262</v>
      </c>
      <c r="H18" s="2">
        <f>SUM(E18:G18)</f>
        <v>438</v>
      </c>
      <c r="I18" s="4">
        <f>H18/720</f>
        <v>0.6083333333333333</v>
      </c>
    </row>
    <row r="19" spans="1:9">
      <c r="A19" s="2">
        <f>RANK(H19,$H$2:$H$21)</f>
        <v>18</v>
      </c>
      <c r="B19" s="3" t="s">
        <v>47</v>
      </c>
      <c r="C19" s="3" t="s">
        <v>48</v>
      </c>
      <c r="D19" s="3" t="s">
        <v>14</v>
      </c>
      <c r="E19" s="2">
        <v>79</v>
      </c>
      <c r="F19" s="2">
        <v>88</v>
      </c>
      <c r="G19" s="2">
        <v>255</v>
      </c>
      <c r="H19" s="2">
        <f>SUM(E19:G19)</f>
        <v>422</v>
      </c>
      <c r="I19" s="4">
        <f>H19/720</f>
        <v>0.5861111111111111</v>
      </c>
    </row>
    <row r="20" spans="1:9">
      <c r="A20" s="2">
        <f>RANK(H20,$H$2:$H$21)</f>
        <v>19</v>
      </c>
      <c r="B20" s="3" t="s">
        <v>49</v>
      </c>
      <c r="C20" s="3" t="s">
        <v>50</v>
      </c>
      <c r="D20" s="3" t="s">
        <v>19</v>
      </c>
      <c r="E20" s="2">
        <v>64</v>
      </c>
      <c r="F20" s="2">
        <v>102</v>
      </c>
      <c r="G20" s="2">
        <v>236</v>
      </c>
      <c r="H20" s="2">
        <f>SUM(E20:G20)</f>
        <v>402</v>
      </c>
      <c r="I20" s="4">
        <f>H20/720</f>
        <v>0.5583333333333333</v>
      </c>
    </row>
    <row r="21" spans="1:9">
      <c r="A21" s="2">
        <f>RANK(H21,$H$2:$H$21)</f>
        <v>20</v>
      </c>
      <c r="B21" s="3" t="s">
        <v>51</v>
      </c>
      <c r="C21" s="3" t="s">
        <v>52</v>
      </c>
      <c r="D21" s="3" t="s">
        <v>19</v>
      </c>
      <c r="E21" s="2">
        <v>72</v>
      </c>
      <c r="F21" s="2">
        <v>79</v>
      </c>
      <c r="G21" s="2">
        <v>247</v>
      </c>
      <c r="H21" s="2">
        <f>SUM(E21:G21)</f>
        <v>398</v>
      </c>
      <c r="I21" s="4">
        <f>H21/720</f>
        <v>0.5527777777777778</v>
      </c>
    </row>
    <row r="22" spans="1:9">
      <c r="B22" s="5" t="s">
        <v>53</v>
      </c>
      <c r="E22" s="6">
        <f>AVERAGE(E2:E21)</f>
        <v>116.05</v>
      </c>
      <c r="F22" s="6">
        <f>AVERAGE(F2:F21)</f>
        <v>127.7</v>
      </c>
      <c r="G22" s="6">
        <f>AVERAGE(G2:G21)</f>
        <v>306.0</v>
      </c>
      <c r="H22" s="6">
        <f>AVERAGE(H2:H21)</f>
        <v>549.75</v>
      </c>
      <c r="I22" s="4">
        <f>H22/720</f>
        <v>0.7635416666666667</v>
      </c>
    </row>
    <row r="23" spans="1:9">
      <c r="B23" s="5" t="s">
        <v>54</v>
      </c>
      <c r="E23" s="2">
        <f>MAX(E2:E21)</f>
        <v>162</v>
      </c>
      <c r="F23" s="2">
        <f>MAX(F2:F21)</f>
        <v>171</v>
      </c>
      <c r="G23" s="2">
        <f>MAX(G2:G21)</f>
        <v>355</v>
      </c>
      <c r="H23" s="2">
        <f>MAX(H2:H21)</f>
        <v>688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24.7109375" customWidth="1"/>
    <col min="2" max="6" width="12.7109375" customWidth="1"/>
  </cols>
  <sheetData>
    <row r="1" spans="1:6">
      <c r="A1" s="7" t="s">
        <v>55</v>
      </c>
    </row>
    <row r="2" spans="1:6">
      <c r="A2" t="s">
        <v>56</v>
      </c>
    </row>
    <row r="4" spans="1:6">
      <c r="A4" s="1" t="s">
        <v>57</v>
      </c>
      <c r="B4" s="1" t="s">
        <v>58</v>
      </c>
      <c r="C4" s="1" t="s">
        <v>53</v>
      </c>
      <c r="D4" s="1" t="s">
        <v>54</v>
      </c>
      <c r="E4" s="1" t="s">
        <v>59</v>
      </c>
      <c r="F4" s="1" t="s">
        <v>60</v>
      </c>
    </row>
    <row r="5" spans="1:6">
      <c r="A5" s="3" t="s">
        <v>61</v>
      </c>
      <c r="B5" s="2">
        <v>180</v>
      </c>
      <c r="C5" s="6">
        <f>AVERAGE(Marks!E2:E21)</f>
        <v>116.05</v>
      </c>
      <c r="D5" s="2">
        <f>MAX(Marks!E2:E21)</f>
        <v>162</v>
      </c>
      <c r="E5" s="2">
        <f>MIN(Marks!E2:E21)</f>
        <v>64</v>
      </c>
      <c r="F5" s="4">
        <f>C5/B5</f>
        <v>0.6447222222222222</v>
      </c>
    </row>
    <row r="6" spans="1:6">
      <c r="A6" s="3" t="s">
        <v>62</v>
      </c>
      <c r="B6" s="2">
        <v>180</v>
      </c>
      <c r="C6" s="6">
        <f>AVERAGE(Marks!F2:F21)</f>
        <v>127.7</v>
      </c>
      <c r="D6" s="2">
        <f>MAX(Marks!F2:F21)</f>
        <v>171</v>
      </c>
      <c r="E6" s="2">
        <f>MIN(Marks!F2:F21)</f>
        <v>79</v>
      </c>
      <c r="F6" s="4">
        <f>C6/B6</f>
        <v>0.7094444444444444</v>
      </c>
    </row>
    <row r="7" spans="1:6">
      <c r="A7" s="3" t="s">
        <v>63</v>
      </c>
      <c r="B7" s="2">
        <v>360</v>
      </c>
      <c r="C7" s="6">
        <f>AVERAGE(Marks!G2:G21)</f>
        <v>306.0</v>
      </c>
      <c r="D7" s="2">
        <f>MAX(Marks!G2:G21)</f>
        <v>355</v>
      </c>
      <c r="E7" s="2">
        <f>MIN(Marks!G2:G21)</f>
        <v>236</v>
      </c>
      <c r="F7" s="4">
        <f>C7/B7</f>
        <v>0.85</v>
      </c>
    </row>
    <row r="8" spans="1:6">
      <c r="A8" s="5" t="s">
        <v>64</v>
      </c>
      <c r="B8" s="2">
        <v>720</v>
      </c>
      <c r="C8" s="6">
        <f>AVERAGE(Marks!H2:H21)</f>
        <v>549.75</v>
      </c>
      <c r="D8" s="2">
        <f>MAX(Marks!H2:H21)</f>
        <v>688</v>
      </c>
      <c r="E8" s="2">
        <f>MIN(Marks!H2:H21)</f>
        <v>398</v>
      </c>
      <c r="F8" s="4">
        <f>C8/B8</f>
        <v>0.7635416666666667</v>
      </c>
    </row>
    <row r="10" spans="1:6">
      <c r="A10" s="5" t="s">
        <v>65</v>
      </c>
      <c r="B10" s="2">
        <f>COUNT(Marks!H2:H21)</f>
        <v>20</v>
      </c>
    </row>
    <row r="11" spans="1:6">
      <c r="A11" s="5" t="s">
        <v>66</v>
      </c>
      <c r="B11" s="2">
        <f>COUNTIF(Marks!H2:H21,"&gt;=600")</f>
        <v>7</v>
      </c>
    </row>
    <row r="12" spans="1:6">
      <c r="A12" s="5" t="s">
        <v>67</v>
      </c>
      <c r="B12" s="2">
        <f>COUNTIF(Marks!H2:H21,"&lt;450")</f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Marks</vt:lpstr>
      <vt:lpstr>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Full mock test 6 — marks</dc:title>
  <dc:creator>Travancore NEET Academy (sample data)</dc:creator>
  <cp:lastModifiedBy>Travancore NEET Academy (sample data)</cp:lastModifiedBy>
  <dcterms:created xsi:type="dcterms:W3CDTF">2026-10-05T12:50:07Z</dcterms:created>
  <dcterms:modified xsi:type="dcterms:W3CDTF">2026-10-05T12:50:07Z</dcterms:modified>
</cp:coreProperties>
</file>